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15" windowWidth="6495" windowHeight="5100" tabRatio="771"/>
  </bookViews>
  <sheets>
    <sheet name="AC Summary" sheetId="23" r:id="rId1"/>
    <sheet name="ALL Levelized Av Costs" sheetId="25" r:id="rId2"/>
    <sheet name="Mean Avoided Costs" sheetId="22" r:id="rId3"/>
  </sheets>
  <definedNames>
    <definedName name="_xlnm.Print_Area" localSheetId="0">'AC Summary'!$A$1:$C$12</definedName>
    <definedName name="_xlnm.Print_Area" localSheetId="1">'ALL Levelized Av Costs'!$A$1:$H$37</definedName>
    <definedName name="_xlnm.Print_Area" localSheetId="2">'Mean Avoided Costs'!$A$1:$E$39</definedName>
  </definedNames>
  <calcPr calcId="145621"/>
</workbook>
</file>

<file path=xl/calcChain.xml><?xml version="1.0" encoding="utf-8"?>
<calcChain xmlns="http://schemas.openxmlformats.org/spreadsheetml/2006/main">
  <c r="E36" i="25" l="1"/>
  <c r="D36" i="25"/>
  <c r="C36" i="25"/>
  <c r="B36" i="25"/>
  <c r="H35" i="25"/>
  <c r="G35" i="25"/>
  <c r="F35" i="25"/>
  <c r="H34" i="25"/>
  <c r="G34" i="25"/>
  <c r="F34" i="25"/>
  <c r="H33" i="25"/>
  <c r="G33" i="25"/>
  <c r="F33" i="25"/>
  <c r="H32" i="25"/>
  <c r="G32" i="25"/>
  <c r="F32" i="25"/>
  <c r="H31" i="25"/>
  <c r="G31" i="25"/>
  <c r="F31" i="25"/>
  <c r="H30" i="25"/>
  <c r="G30" i="25"/>
  <c r="F30" i="25"/>
  <c r="H29" i="25"/>
  <c r="G29" i="25"/>
  <c r="F29" i="25"/>
  <c r="H28" i="25"/>
  <c r="G28" i="25"/>
  <c r="F28" i="25"/>
  <c r="H27" i="25"/>
  <c r="G27" i="25"/>
  <c r="F27" i="25"/>
  <c r="H26" i="25"/>
  <c r="G26" i="25"/>
  <c r="F26" i="25"/>
  <c r="D17" i="25"/>
  <c r="C17" i="25"/>
  <c r="B17" i="25"/>
  <c r="E17" i="25"/>
  <c r="H8" i="25"/>
  <c r="H9" i="25"/>
  <c r="H10" i="25"/>
  <c r="H11" i="25"/>
  <c r="H12" i="25"/>
  <c r="H13" i="25"/>
  <c r="H14" i="25"/>
  <c r="H15" i="25"/>
  <c r="H16" i="25"/>
  <c r="H7" i="25"/>
  <c r="G8" i="25"/>
  <c r="G9" i="25"/>
  <c r="G10" i="25"/>
  <c r="G11" i="25"/>
  <c r="G12" i="25"/>
  <c r="G13" i="25"/>
  <c r="G14" i="25"/>
  <c r="G15" i="25"/>
  <c r="G16" i="25"/>
  <c r="G7" i="25"/>
  <c r="F8" i="25"/>
  <c r="F9" i="25"/>
  <c r="F10" i="25"/>
  <c r="F11" i="25"/>
  <c r="F12" i="25"/>
  <c r="F13" i="25"/>
  <c r="F14" i="25"/>
  <c r="F15" i="25"/>
  <c r="F16" i="25"/>
  <c r="F7" i="25"/>
  <c r="B18" i="25" l="1"/>
  <c r="C18" i="25"/>
  <c r="D18" i="25"/>
  <c r="B37" i="25"/>
  <c r="C37" i="25"/>
  <c r="D37" i="25"/>
  <c r="D38" i="22"/>
  <c r="D17" i="22"/>
  <c r="B38" i="22" l="1"/>
  <c r="D39" i="22" s="1"/>
  <c r="E38" i="22"/>
  <c r="B17" i="22"/>
  <c r="D18" i="22" s="1"/>
  <c r="E17" i="22"/>
</calcChain>
</file>

<file path=xl/sharedStrings.xml><?xml version="1.0" encoding="utf-8"?>
<sst xmlns="http://schemas.openxmlformats.org/spreadsheetml/2006/main" count="89" uniqueCount="28">
  <si>
    <t>GWh</t>
  </si>
  <si>
    <t>50MW Flat</t>
  </si>
  <si>
    <t>Avoided Cost</t>
  </si>
  <si>
    <t>k$</t>
  </si>
  <si>
    <t>$/MWh</t>
  </si>
  <si>
    <t>NPV</t>
  </si>
  <si>
    <t>Levelized Value $/MWh</t>
  </si>
  <si>
    <t>of 50MW Flat</t>
  </si>
  <si>
    <t>of 50MW Wind</t>
  </si>
  <si>
    <t>50MW Wind</t>
  </si>
  <si>
    <t>Mean</t>
  </si>
  <si>
    <t>Avoided Costs</t>
  </si>
  <si>
    <t>Flat 50MW RTR - No Curtailment</t>
  </si>
  <si>
    <t>50 MW Wind RTR - No Curtailment</t>
  </si>
  <si>
    <t>Energy</t>
  </si>
  <si>
    <t>Flat Uncurtailable</t>
  </si>
  <si>
    <t>Wind Uncurtailable</t>
  </si>
  <si>
    <t>Delta</t>
  </si>
  <si>
    <t>Levelized AC</t>
  </si>
  <si>
    <t>Wind 50MW RTR - No Curtailment</t>
  </si>
  <si>
    <t>Upper Level</t>
  </si>
  <si>
    <t>Lower Level</t>
  </si>
  <si>
    <t>F&amp;PP Cost</t>
  </si>
  <si>
    <t>Mean Delta</t>
  </si>
  <si>
    <t>Flat 50MW vs No RTR</t>
  </si>
  <si>
    <t>Wind 50MW vs No RTR</t>
  </si>
  <si>
    <t>F&amp;PP Costs</t>
  </si>
  <si>
    <t>F&amp;PP: Fuel &amp; Purchased Power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</si>
</sst>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8" formatCode="&quot;$&quot;#,##0.00;[Red]\-&quot;$&quot;#,##0.00"/>
    <numFmt numFmtId="164" formatCode="&quot;$&quot;#,##0.00_);[Red]\(&quot;$&quot;#,##0.00\)"/>
    <numFmt numFmtId="165" formatCode="_(* #,##0.00_);_(* \(#,##0.00\);_(* &quot;-&quot;??_);_(@_)"/>
    <numFmt numFmtId="166" formatCode="0.0"/>
    <numFmt numFmtId="167" formatCode="&quot;$&quot;#,##0.00"/>
    <numFmt numFmtId="168" formatCode="&quot;$&quot;#,##0.0"/>
    <numFmt numFmtId="169" formatCode="&quot;$&quot;#,##0.0;[Red]\-&quot;$&quot;#,##0.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color theme="0" tint="-0.49998474074526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0" fontId="3" fillId="0" borderId="0"/>
  </cellStyleXfs>
  <cellXfs count="65">
    <xf numFmtId="0" fontId="0" fillId="0" borderId="0" xfId="0"/>
    <xf numFmtId="2" fontId="0" fillId="0" borderId="0" xfId="0" applyNumberFormat="1"/>
    <xf numFmtId="0" fontId="0" fillId="0" borderId="1" xfId="0" applyBorder="1"/>
    <xf numFmtId="0" fontId="0" fillId="0" borderId="0" xfId="0"/>
    <xf numFmtId="0" fontId="2" fillId="0" borderId="0" xfId="0" applyFont="1"/>
    <xf numFmtId="3" fontId="0" fillId="0" borderId="0" xfId="0" applyNumberFormat="1"/>
    <xf numFmtId="166" fontId="0" fillId="0" borderId="0" xfId="0" applyNumberFormat="1"/>
    <xf numFmtId="0" fontId="0" fillId="0" borderId="0" xfId="0" applyAlignment="1">
      <alignment horizontal="center"/>
    </xf>
    <xf numFmtId="3" fontId="0" fillId="0" borderId="0" xfId="1" applyNumberFormat="1" applyFont="1" applyAlignment="1">
      <alignment horizontal="center"/>
    </xf>
    <xf numFmtId="3" fontId="0" fillId="0" borderId="0" xfId="0" applyNumberFormat="1" applyAlignment="1">
      <alignment horizontal="center"/>
    </xf>
    <xf numFmtId="167" fontId="0" fillId="0" borderId="0" xfId="0" applyNumberFormat="1" applyAlignment="1">
      <alignment horizontal="center"/>
    </xf>
    <xf numFmtId="4" fontId="0" fillId="0" borderId="0" xfId="1" applyNumberFormat="1" applyFont="1" applyAlignment="1">
      <alignment horizontal="center"/>
    </xf>
    <xf numFmtId="0" fontId="0" fillId="0" borderId="0" xfId="0" applyAlignment="1"/>
    <xf numFmtId="2" fontId="0" fillId="0" borderId="0" xfId="0" applyNumberFormat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5" xfId="0" applyBorder="1"/>
    <xf numFmtId="166" fontId="0" fillId="0" borderId="5" xfId="0" applyNumberFormat="1" applyBorder="1"/>
    <xf numFmtId="0" fontId="2" fillId="0" borderId="1" xfId="0" applyFont="1" applyBorder="1"/>
    <xf numFmtId="0" fontId="4" fillId="0" borderId="1" xfId="2" applyFont="1" applyBorder="1"/>
    <xf numFmtId="0" fontId="2" fillId="0" borderId="1" xfId="0" applyFont="1" applyBorder="1" applyAlignment="1">
      <alignment horizontal="right"/>
    </xf>
    <xf numFmtId="0" fontId="2" fillId="0" borderId="4" xfId="0" applyFont="1" applyBorder="1" applyAlignment="1">
      <alignment horizontal="right"/>
    </xf>
    <xf numFmtId="168" fontId="0" fillId="0" borderId="5" xfId="0" applyNumberFormat="1" applyBorder="1"/>
    <xf numFmtId="8" fontId="0" fillId="0" borderId="5" xfId="0" applyNumberFormat="1" applyBorder="1"/>
    <xf numFmtId="169" fontId="0" fillId="0" borderId="5" xfId="0" applyNumberFormat="1" applyBorder="1"/>
    <xf numFmtId="0" fontId="0" fillId="0" borderId="0" xfId="0" applyAlignment="1">
      <alignment horizontal="center" wrapText="1"/>
    </xf>
    <xf numFmtId="0" fontId="0" fillId="0" borderId="0" xfId="0" applyFill="1" applyAlignment="1">
      <alignment horizontal="center"/>
    </xf>
    <xf numFmtId="2" fontId="0" fillId="0" borderId="0" xfId="0" applyNumberFormat="1" applyFill="1" applyAlignment="1">
      <alignment horizontal="center"/>
    </xf>
    <xf numFmtId="2" fontId="0" fillId="0" borderId="0" xfId="0" applyNumberFormat="1" applyBorder="1"/>
    <xf numFmtId="0" fontId="0" fillId="0" borderId="0" xfId="0" applyBorder="1"/>
    <xf numFmtId="0" fontId="0" fillId="0" borderId="0" xfId="0" applyBorder="1" applyAlignment="1">
      <alignment horizontal="center"/>
    </xf>
    <xf numFmtId="167" fontId="0" fillId="0" borderId="0" xfId="0" applyNumberFormat="1" applyBorder="1" applyAlignment="1">
      <alignment horizontal="center"/>
    </xf>
    <xf numFmtId="166" fontId="0" fillId="0" borderId="0" xfId="0" applyNumberFormat="1" applyBorder="1"/>
    <xf numFmtId="8" fontId="0" fillId="0" borderId="0" xfId="0" applyNumberFormat="1" applyBorder="1"/>
    <xf numFmtId="0" fontId="0" fillId="0" borderId="4" xfId="0" applyBorder="1"/>
    <xf numFmtId="0" fontId="4" fillId="0" borderId="0" xfId="2" applyFont="1" applyBorder="1"/>
    <xf numFmtId="0" fontId="0" fillId="0" borderId="0" xfId="0" applyBorder="1" applyAlignment="1">
      <alignment wrapText="1"/>
    </xf>
    <xf numFmtId="0" fontId="0" fillId="0" borderId="0" xfId="0"/>
    <xf numFmtId="0" fontId="0" fillId="0" borderId="1" xfId="0" applyBorder="1"/>
    <xf numFmtId="0" fontId="2" fillId="0" borderId="1" xfId="0" applyFont="1" applyBorder="1"/>
    <xf numFmtId="0" fontId="4" fillId="0" borderId="1" xfId="2" applyFont="1" applyBorder="1"/>
    <xf numFmtId="1" fontId="0" fillId="0" borderId="0" xfId="0" applyNumberFormat="1" applyAlignment="1">
      <alignment horizontal="center"/>
    </xf>
    <xf numFmtId="0" fontId="0" fillId="0" borderId="0" xfId="0" applyFill="1" applyBorder="1" applyAlignment="1">
      <alignment horizontal="center" wrapText="1"/>
    </xf>
    <xf numFmtId="2" fontId="5" fillId="0" borderId="0" xfId="0" applyNumberFormat="1" applyFont="1"/>
    <xf numFmtId="164" fontId="0" fillId="0" borderId="5" xfId="0" applyNumberFormat="1" applyBorder="1"/>
    <xf numFmtId="164" fontId="0" fillId="0" borderId="0" xfId="0" applyNumberFormat="1"/>
    <xf numFmtId="0" fontId="0" fillId="0" borderId="1" xfId="0" applyFill="1" applyBorder="1" applyAlignment="1">
      <alignment horizontal="center" wrapText="1"/>
    </xf>
    <xf numFmtId="2" fontId="0" fillId="0" borderId="1" xfId="0" applyNumberFormat="1" applyBorder="1" applyAlignment="1">
      <alignment horizontal="center"/>
    </xf>
    <xf numFmtId="164" fontId="0" fillId="0" borderId="4" xfId="0" applyNumberFormat="1" applyBorder="1"/>
    <xf numFmtId="166" fontId="0" fillId="0" borderId="1" xfId="0" applyNumberFormat="1" applyBorder="1" applyAlignment="1">
      <alignment horizontal="center"/>
    </xf>
    <xf numFmtId="2" fontId="0" fillId="0" borderId="4" xfId="0" applyNumberFormat="1" applyBorder="1" applyAlignment="1">
      <alignment horizontal="right"/>
    </xf>
    <xf numFmtId="164" fontId="0" fillId="0" borderId="0" xfId="0" applyNumberFormat="1" applyBorder="1"/>
    <xf numFmtId="2" fontId="0" fillId="0" borderId="1" xfId="0" applyNumberFormat="1" applyBorder="1" applyAlignment="1">
      <alignment horizontal="right"/>
    </xf>
    <xf numFmtId="164" fontId="0" fillId="0" borderId="1" xfId="0" applyNumberFormat="1" applyBorder="1"/>
    <xf numFmtId="0" fontId="4" fillId="0" borderId="3" xfId="2" applyFont="1" applyBorder="1"/>
    <xf numFmtId="1" fontId="0" fillId="0" borderId="2" xfId="0" applyNumberFormat="1" applyBorder="1" applyAlignment="1">
      <alignment horizontal="center"/>
    </xf>
    <xf numFmtId="166" fontId="0" fillId="0" borderId="3" xfId="0" applyNumberFormat="1" applyBorder="1" applyAlignment="1">
      <alignment horizontal="center"/>
    </xf>
    <xf numFmtId="2" fontId="0" fillId="0" borderId="2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0" fontId="2" fillId="0" borderId="0" xfId="0" applyFont="1" applyBorder="1"/>
    <xf numFmtId="166" fontId="2" fillId="0" borderId="0" xfId="0" applyNumberFormat="1" applyFont="1" applyBorder="1" applyAlignment="1">
      <alignment horizontal="right"/>
    </xf>
    <xf numFmtId="0" fontId="0" fillId="0" borderId="6" xfId="0" applyBorder="1"/>
    <xf numFmtId="0" fontId="0" fillId="0" borderId="6" xfId="0" applyBorder="1" applyAlignment="1">
      <alignment horizontal="center" wrapText="1"/>
    </xf>
    <xf numFmtId="0" fontId="4" fillId="0" borderId="6" xfId="2" applyFont="1" applyBorder="1"/>
    <xf numFmtId="2" fontId="0" fillId="0" borderId="6" xfId="0" applyNumberFormat="1" applyBorder="1"/>
  </cellXfs>
  <cellStyles count="3">
    <cellStyle name="Comma" xfId="1" builtinId="3"/>
    <cellStyle name="Normal" xfId="0" builtinId="0"/>
    <cellStyle name="Normal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12" Type="http://schemas.openxmlformats.org/officeDocument/2006/relationships/customXml" Target="../customXml/item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CA"/>
              <a:t>R2R</a:t>
            </a:r>
            <a:r>
              <a:rPr lang="en-CA" baseline="0"/>
              <a:t> </a:t>
            </a:r>
            <a:r>
              <a:rPr lang="en-CA"/>
              <a:t>Levelized</a:t>
            </a:r>
            <a:r>
              <a:rPr lang="en-CA" baseline="0"/>
              <a:t> Avoided Costs* Summary</a:t>
            </a:r>
          </a:p>
          <a:p>
            <a:pPr>
              <a:defRPr/>
            </a:pPr>
            <a:r>
              <a:rPr lang="en-CA" baseline="0"/>
              <a:t>(realized energy)</a:t>
            </a:r>
            <a:endParaRPr lang="en-CA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7.4949547311126408E-2"/>
          <c:y val="0.10851723805317372"/>
          <c:w val="0.90799610321127566"/>
          <c:h val="0.78290115089578993"/>
        </c:manualLayout>
      </c:layout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errBars>
            <c:errDir val="y"/>
            <c:errBarType val="both"/>
            <c:errValType val="cust"/>
            <c:noEndCap val="0"/>
            <c:plus>
              <c:numRef>
                <c:f>'AC Summary'!#REF!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plus>
            <c:minus>
              <c:numRef>
                <c:f>'AC Summary'!#REF!</c:f>
                <c:numCache>
                  <c:formatCode>General</c:formatCode>
                  <c:ptCount val="1"/>
                  <c:pt idx="0">
                    <c:v>1</c:v>
                  </c:pt>
                </c:numCache>
              </c:numRef>
            </c:minus>
            <c:spPr>
              <a:ln>
                <a:solidFill>
                  <a:schemeClr val="tx1">
                    <a:lumMod val="50000"/>
                    <a:lumOff val="50000"/>
                  </a:schemeClr>
                </a:solidFill>
              </a:ln>
            </c:spPr>
          </c:errBars>
          <c:xVal>
            <c:numRef>
              <c:f>'AC Summary'!$A$27:$A$32</c:f>
              <c:numCache>
                <c:formatCode>General</c:formatCode>
                <c:ptCount val="6"/>
              </c:numCache>
            </c:numRef>
          </c:xVal>
          <c:yVal>
            <c:numRef>
              <c:f>'AC Summary'!$B$27:$B$32</c:f>
              <c:numCache>
                <c:formatCode>0.00</c:formatCode>
                <c:ptCount val="6"/>
              </c:numCache>
            </c:numRef>
          </c:y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9776384"/>
        <c:axId val="119777920"/>
      </c:scatterChart>
      <c:valAx>
        <c:axId val="1197763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one"/>
        <c:crossAx val="119777920"/>
        <c:crosses val="autoZero"/>
        <c:crossBetween val="midCat"/>
      </c:valAx>
      <c:valAx>
        <c:axId val="119777920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CA"/>
                  <a:t>Avoided Cost ($/MWh)</a:t>
                </a:r>
              </a:p>
            </c:rich>
          </c:tx>
          <c:layout/>
          <c:overlay val="0"/>
        </c:title>
        <c:numFmt formatCode="0.00" sourceLinked="1"/>
        <c:majorTickMark val="out"/>
        <c:minorTickMark val="none"/>
        <c:tickLblPos val="nextTo"/>
        <c:crossAx val="119776384"/>
        <c:crosses val="autoZero"/>
        <c:crossBetween val="midCat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19050</xdr:colOff>
      <xdr:row>52</xdr:row>
      <xdr:rowOff>133349</xdr:rowOff>
    </xdr:from>
    <xdr:to>
      <xdr:col>18</xdr:col>
      <xdr:colOff>485775</xdr:colOff>
      <xdr:row>79</xdr:row>
      <xdr:rowOff>104774</xdr:rowOff>
    </xdr:to>
    <xdr:graphicFrame macro="">
      <xdr:nvGraphicFramePr>
        <xdr:cNvPr id="15" name="Chart 1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0.12907</cdr:x>
      <cdr:y>0.90909</cdr:y>
    </cdr:from>
    <cdr:to>
      <cdr:x>0.25581</cdr:x>
      <cdr:y>0.99807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1057276" y="4476751"/>
          <a:ext cx="1038225" cy="4381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t"/>
        <a:lstStyle xmlns:a="http://schemas.openxmlformats.org/drawingml/2006/main"/>
        <a:p xmlns:a="http://schemas.openxmlformats.org/drawingml/2006/main">
          <a:pPr algn="ctr"/>
          <a:r>
            <a:rPr lang="en-CA" sz="1100"/>
            <a:t>Flat</a:t>
          </a:r>
          <a:r>
            <a:rPr lang="en-CA" sz="1100" baseline="0"/>
            <a:t> Uncurtailable</a:t>
          </a:r>
          <a:endParaRPr lang="en-CA" sz="1100"/>
        </a:p>
      </cdr:txBody>
    </cdr:sp>
  </cdr:relSizeAnchor>
  <cdr:relSizeAnchor xmlns:cdr="http://schemas.openxmlformats.org/drawingml/2006/chartDrawing">
    <cdr:from>
      <cdr:x>0.26318</cdr:x>
      <cdr:y>0.91103</cdr:y>
    </cdr:from>
    <cdr:to>
      <cdr:x>0.38992</cdr:x>
      <cdr:y>1</cdr:y>
    </cdr:to>
    <cdr:sp macro="" textlink="">
      <cdr:nvSpPr>
        <cdr:cNvPr id="3" name="TextBox 1"/>
        <cdr:cNvSpPr txBox="1"/>
      </cdr:nvSpPr>
      <cdr:spPr>
        <a:xfrm xmlns:a="http://schemas.openxmlformats.org/drawingml/2006/main">
          <a:off x="2155825" y="4486275"/>
          <a:ext cx="1038225" cy="4381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CA" sz="1100"/>
            <a:t>Flat Curtailable</a:t>
          </a:r>
        </a:p>
      </cdr:txBody>
    </cdr:sp>
  </cdr:relSizeAnchor>
  <cdr:relSizeAnchor xmlns:cdr="http://schemas.openxmlformats.org/drawingml/2006/chartDrawing">
    <cdr:from>
      <cdr:x>0.39341</cdr:x>
      <cdr:y>0.9078</cdr:y>
    </cdr:from>
    <cdr:to>
      <cdr:x>0.52015</cdr:x>
      <cdr:y>0.99678</cdr:y>
    </cdr:to>
    <cdr:sp macro="" textlink="">
      <cdr:nvSpPr>
        <cdr:cNvPr id="4" name="TextBox 1"/>
        <cdr:cNvSpPr txBox="1"/>
      </cdr:nvSpPr>
      <cdr:spPr>
        <a:xfrm xmlns:a="http://schemas.openxmlformats.org/drawingml/2006/main">
          <a:off x="3222625" y="4470400"/>
          <a:ext cx="1038225" cy="4381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CA" sz="1100"/>
            <a:t>Wind </a:t>
          </a:r>
          <a:r>
            <a:rPr lang="en-CA" sz="1100" baseline="0"/>
            <a:t>Uncurtailable</a:t>
          </a:r>
          <a:endParaRPr lang="en-CA" sz="1100"/>
        </a:p>
      </cdr:txBody>
    </cdr:sp>
  </cdr:relSizeAnchor>
  <cdr:relSizeAnchor xmlns:cdr="http://schemas.openxmlformats.org/drawingml/2006/chartDrawing">
    <cdr:from>
      <cdr:x>0.52597</cdr:x>
      <cdr:y>0.90587</cdr:y>
    </cdr:from>
    <cdr:to>
      <cdr:x>0.65271</cdr:x>
      <cdr:y>0.99484</cdr:y>
    </cdr:to>
    <cdr:sp macro="" textlink="">
      <cdr:nvSpPr>
        <cdr:cNvPr id="5" name="TextBox 1"/>
        <cdr:cNvSpPr txBox="1"/>
      </cdr:nvSpPr>
      <cdr:spPr>
        <a:xfrm xmlns:a="http://schemas.openxmlformats.org/drawingml/2006/main">
          <a:off x="4308475" y="4460875"/>
          <a:ext cx="1038225" cy="4381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CA" sz="1100"/>
            <a:t>Wind C</a:t>
          </a:r>
          <a:r>
            <a:rPr lang="en-CA" sz="1100" baseline="0"/>
            <a:t>urtailable</a:t>
          </a:r>
          <a:endParaRPr lang="en-CA" sz="1100"/>
        </a:p>
      </cdr:txBody>
    </cdr:sp>
  </cdr:relSizeAnchor>
  <cdr:relSizeAnchor xmlns:cdr="http://schemas.openxmlformats.org/drawingml/2006/chartDrawing">
    <cdr:from>
      <cdr:x>0.66202</cdr:x>
      <cdr:y>0.91103</cdr:y>
    </cdr:from>
    <cdr:to>
      <cdr:x>0.79419</cdr:x>
      <cdr:y>1</cdr:y>
    </cdr:to>
    <cdr:sp macro="" textlink="">
      <cdr:nvSpPr>
        <cdr:cNvPr id="6" name="TextBox 1"/>
        <cdr:cNvSpPr txBox="1"/>
      </cdr:nvSpPr>
      <cdr:spPr>
        <a:xfrm xmlns:a="http://schemas.openxmlformats.org/drawingml/2006/main">
          <a:off x="5422900" y="4486275"/>
          <a:ext cx="1082676" cy="4381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CA" sz="1100"/>
            <a:t>Load-Following </a:t>
          </a:r>
          <a:r>
            <a:rPr lang="en-CA" sz="1100" baseline="0"/>
            <a:t>Uncurtailable</a:t>
          </a:r>
          <a:endParaRPr lang="en-CA" sz="1100"/>
        </a:p>
      </cdr:txBody>
    </cdr:sp>
  </cdr:relSizeAnchor>
  <cdr:relSizeAnchor xmlns:cdr="http://schemas.openxmlformats.org/drawingml/2006/chartDrawing">
    <cdr:from>
      <cdr:x>0.78992</cdr:x>
      <cdr:y>0.91103</cdr:y>
    </cdr:from>
    <cdr:to>
      <cdr:x>0.92209</cdr:x>
      <cdr:y>1</cdr:y>
    </cdr:to>
    <cdr:sp macro="" textlink="">
      <cdr:nvSpPr>
        <cdr:cNvPr id="7" name="TextBox 1"/>
        <cdr:cNvSpPr txBox="1"/>
      </cdr:nvSpPr>
      <cdr:spPr>
        <a:xfrm xmlns:a="http://schemas.openxmlformats.org/drawingml/2006/main">
          <a:off x="6470650" y="4486275"/>
          <a:ext cx="1082676" cy="4381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 anchor="t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/>
          <a:r>
            <a:rPr lang="en-CA" sz="1100"/>
            <a:t>Load-Following </a:t>
          </a:r>
          <a:r>
            <a:rPr lang="en-CA" sz="1100" baseline="0"/>
            <a:t>Curtailable</a:t>
          </a:r>
          <a:endParaRPr lang="en-CA" sz="1100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5"/>
  <sheetViews>
    <sheetView tabSelected="1" zoomScaleNormal="100" workbookViewId="0">
      <selection activeCell="F10" sqref="F10"/>
    </sheetView>
  </sheetViews>
  <sheetFormatPr defaultRowHeight="15" x14ac:dyDescent="0.25"/>
  <cols>
    <col min="1" max="1" width="14.7109375" customWidth="1"/>
    <col min="2" max="2" width="12.5703125" customWidth="1"/>
    <col min="3" max="3" width="15.42578125" customWidth="1"/>
  </cols>
  <sheetData>
    <row r="1" spans="1:3" s="3" customFormat="1" x14ac:dyDescent="0.25">
      <c r="A1" s="4" t="s">
        <v>11</v>
      </c>
    </row>
    <row r="2" spans="1:3" s="3" customFormat="1" ht="45" x14ac:dyDescent="0.25">
      <c r="A2" s="61"/>
      <c r="B2" s="62" t="s">
        <v>15</v>
      </c>
      <c r="C2" s="62" t="s">
        <v>16</v>
      </c>
    </row>
    <row r="3" spans="1:3" x14ac:dyDescent="0.25">
      <c r="A3" s="63">
        <v>2018</v>
      </c>
      <c r="B3" s="64">
        <v>52.630511928978947</v>
      </c>
      <c r="C3" s="64">
        <v>45.981102909057519</v>
      </c>
    </row>
    <row r="4" spans="1:3" x14ac:dyDescent="0.25">
      <c r="A4" s="63">
        <v>2019</v>
      </c>
      <c r="B4" s="64">
        <v>54.850513368901311</v>
      </c>
      <c r="C4" s="64">
        <v>48.245504258822947</v>
      </c>
    </row>
    <row r="5" spans="1:3" x14ac:dyDescent="0.25">
      <c r="A5" s="63">
        <v>2020</v>
      </c>
      <c r="B5" s="64">
        <v>57.697763024111779</v>
      </c>
      <c r="C5" s="64">
        <v>52.262157921633673</v>
      </c>
    </row>
    <row r="6" spans="1:3" x14ac:dyDescent="0.25">
      <c r="A6" s="63">
        <v>2021</v>
      </c>
      <c r="B6" s="64">
        <v>59.167437270147623</v>
      </c>
      <c r="C6" s="64">
        <v>51.551251924587959</v>
      </c>
    </row>
    <row r="7" spans="1:3" x14ac:dyDescent="0.25">
      <c r="A7" s="63">
        <v>2022</v>
      </c>
      <c r="B7" s="64">
        <v>60.429787126603287</v>
      </c>
      <c r="C7" s="64">
        <v>54.720043254113897</v>
      </c>
    </row>
    <row r="8" spans="1:3" x14ac:dyDescent="0.25">
      <c r="A8" s="63">
        <v>2023</v>
      </c>
      <c r="B8" s="64">
        <v>65.091763542531737</v>
      </c>
      <c r="C8" s="64">
        <v>59.737184688479005</v>
      </c>
    </row>
    <row r="9" spans="1:3" x14ac:dyDescent="0.25">
      <c r="A9" s="63">
        <v>2024</v>
      </c>
      <c r="B9" s="64">
        <v>65.793087882877415</v>
      </c>
      <c r="C9" s="64">
        <v>57.123591760026869</v>
      </c>
    </row>
    <row r="10" spans="1:3" x14ac:dyDescent="0.25">
      <c r="A10" s="63">
        <v>2025</v>
      </c>
      <c r="B10" s="64">
        <v>60.836578778862773</v>
      </c>
      <c r="C10" s="64">
        <v>54.660774823679311</v>
      </c>
    </row>
    <row r="11" spans="1:3" x14ac:dyDescent="0.25">
      <c r="A11" s="63">
        <v>2026</v>
      </c>
      <c r="B11" s="64">
        <v>63.476442124077863</v>
      </c>
      <c r="C11" s="64">
        <v>54.159678261298552</v>
      </c>
    </row>
    <row r="12" spans="1:3" x14ac:dyDescent="0.25">
      <c r="A12" s="63">
        <v>2027</v>
      </c>
      <c r="B12" s="64">
        <v>61.511218933095982</v>
      </c>
      <c r="C12" s="64">
        <v>52.974434863171062</v>
      </c>
    </row>
    <row r="16" spans="1:3" x14ac:dyDescent="0.25">
      <c r="A16" s="59"/>
      <c r="B16" s="29"/>
      <c r="C16" s="29"/>
    </row>
    <row r="17" spans="1:3" x14ac:dyDescent="0.25">
      <c r="A17" s="29"/>
      <c r="B17" s="36"/>
      <c r="C17" s="36"/>
    </row>
    <row r="18" spans="1:3" x14ac:dyDescent="0.25">
      <c r="A18" s="29"/>
      <c r="B18" s="28"/>
      <c r="C18" s="28"/>
    </row>
    <row r="19" spans="1:3" x14ac:dyDescent="0.25">
      <c r="A19" s="29"/>
      <c r="B19" s="28"/>
      <c r="C19" s="28"/>
    </row>
    <row r="20" spans="1:3" ht="15" customHeight="1" x14ac:dyDescent="0.25">
      <c r="A20" s="29"/>
      <c r="B20" s="28"/>
      <c r="C20" s="28"/>
    </row>
    <row r="21" spans="1:3" x14ac:dyDescent="0.25">
      <c r="A21" s="29"/>
      <c r="B21" s="28"/>
      <c r="C21" s="28"/>
    </row>
    <row r="22" spans="1:3" x14ac:dyDescent="0.25">
      <c r="A22" s="29"/>
      <c r="B22" s="28"/>
      <c r="C22" s="28"/>
    </row>
    <row r="23" spans="1:3" x14ac:dyDescent="0.25">
      <c r="A23" s="29"/>
      <c r="B23" s="28"/>
      <c r="C23" s="28"/>
    </row>
    <row r="24" spans="1:3" x14ac:dyDescent="0.25">
      <c r="A24" s="35"/>
      <c r="B24" s="28"/>
      <c r="C24" s="28"/>
    </row>
    <row r="25" spans="1:3" x14ac:dyDescent="0.25">
      <c r="A25" s="59"/>
      <c r="B25" s="29"/>
      <c r="C25" s="29"/>
    </row>
    <row r="26" spans="1:3" x14ac:dyDescent="0.25">
      <c r="A26" s="29"/>
      <c r="B26" s="36"/>
      <c r="C26" s="36"/>
    </row>
    <row r="27" spans="1:3" x14ac:dyDescent="0.25">
      <c r="A27" s="36"/>
      <c r="B27" s="28"/>
      <c r="C27" s="28"/>
    </row>
    <row r="28" spans="1:3" x14ac:dyDescent="0.25">
      <c r="A28" s="36"/>
      <c r="B28" s="28"/>
      <c r="C28" s="28"/>
    </row>
    <row r="29" spans="1:3" x14ac:dyDescent="0.25">
      <c r="A29" s="36"/>
      <c r="B29" s="28"/>
      <c r="C29" s="28"/>
    </row>
    <row r="30" spans="1:3" x14ac:dyDescent="0.25">
      <c r="A30" s="36"/>
      <c r="B30" s="28"/>
      <c r="C30" s="28"/>
    </row>
    <row r="31" spans="1:3" ht="16.5" customHeight="1" x14ac:dyDescent="0.25">
      <c r="A31" s="36"/>
      <c r="B31" s="28"/>
      <c r="C31" s="28"/>
    </row>
    <row r="32" spans="1:3" x14ac:dyDescent="0.25">
      <c r="A32" s="36"/>
      <c r="B32" s="28"/>
      <c r="C32" s="28"/>
    </row>
    <row r="33" spans="1:3" x14ac:dyDescent="0.25">
      <c r="A33" s="29"/>
      <c r="B33" s="29"/>
      <c r="C33" s="29"/>
    </row>
    <row r="34" spans="1:3" x14ac:dyDescent="0.25">
      <c r="A34" s="29"/>
      <c r="B34" s="29"/>
      <c r="C34" s="29"/>
    </row>
    <row r="35" spans="1:3" x14ac:dyDescent="0.25">
      <c r="B35" s="1"/>
      <c r="C35" s="1"/>
    </row>
  </sheetData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0"/>
  <sheetViews>
    <sheetView zoomScale="85" zoomScaleNormal="85" workbookViewId="0">
      <selection activeCell="A37" sqref="A37"/>
    </sheetView>
  </sheetViews>
  <sheetFormatPr defaultRowHeight="15" x14ac:dyDescent="0.25"/>
  <cols>
    <col min="1" max="1" width="31.5703125" style="38" customWidth="1"/>
    <col min="2" max="4" width="13.140625" bestFit="1" customWidth="1"/>
    <col min="5" max="5" width="11.7109375" style="38" bestFit="1" customWidth="1"/>
    <col min="6" max="6" width="13.140625" customWidth="1"/>
    <col min="7" max="7" width="13.28515625" customWidth="1"/>
    <col min="8" max="8" width="13" style="38" customWidth="1"/>
    <col min="9" max="9" width="13.5703125" customWidth="1"/>
    <col min="10" max="10" width="13.140625" customWidth="1"/>
    <col min="11" max="11" width="12.7109375" customWidth="1"/>
    <col min="12" max="12" width="9.140625" style="29"/>
  </cols>
  <sheetData>
    <row r="1" spans="1:12" x14ac:dyDescent="0.25">
      <c r="A1" s="39" t="s">
        <v>11</v>
      </c>
    </row>
    <row r="2" spans="1:12" x14ac:dyDescent="0.25">
      <c r="A2" s="39" t="s">
        <v>12</v>
      </c>
    </row>
    <row r="3" spans="1:12" x14ac:dyDescent="0.25">
      <c r="B3" s="25" t="s">
        <v>10</v>
      </c>
      <c r="C3" s="7" t="s">
        <v>20</v>
      </c>
      <c r="D3" s="7" t="s">
        <v>21</v>
      </c>
    </row>
    <row r="4" spans="1:12" x14ac:dyDescent="0.25">
      <c r="B4" s="25" t="s">
        <v>26</v>
      </c>
      <c r="C4" s="25" t="s">
        <v>26</v>
      </c>
      <c r="D4" s="25" t="s">
        <v>26</v>
      </c>
      <c r="E4" s="14" t="s">
        <v>14</v>
      </c>
      <c r="F4" s="42" t="s">
        <v>10</v>
      </c>
      <c r="G4" s="42" t="s">
        <v>20</v>
      </c>
      <c r="H4" s="14" t="s">
        <v>21</v>
      </c>
    </row>
    <row r="5" spans="1:12" x14ac:dyDescent="0.25">
      <c r="B5" s="25" t="s">
        <v>17</v>
      </c>
      <c r="C5" s="25" t="s">
        <v>17</v>
      </c>
      <c r="D5" s="25" t="s">
        <v>17</v>
      </c>
      <c r="E5" s="14" t="s">
        <v>1</v>
      </c>
      <c r="F5" s="42" t="s">
        <v>2</v>
      </c>
      <c r="G5" s="42" t="s">
        <v>2</v>
      </c>
      <c r="H5" s="46" t="s">
        <v>2</v>
      </c>
    </row>
    <row r="6" spans="1:12" x14ac:dyDescent="0.25">
      <c r="B6" s="25" t="s">
        <v>3</v>
      </c>
      <c r="C6" s="25" t="s">
        <v>3</v>
      </c>
      <c r="D6" s="25" t="s">
        <v>3</v>
      </c>
      <c r="E6" s="14" t="s">
        <v>0</v>
      </c>
      <c r="F6" s="42" t="s">
        <v>4</v>
      </c>
      <c r="G6" s="42" t="s">
        <v>4</v>
      </c>
      <c r="H6" s="46" t="s">
        <v>4</v>
      </c>
    </row>
    <row r="7" spans="1:12" x14ac:dyDescent="0.25">
      <c r="A7" s="40">
        <v>2018</v>
      </c>
      <c r="B7" s="41">
        <v>23052.164224892622</v>
      </c>
      <c r="C7" s="41">
        <v>22311.971884123515</v>
      </c>
      <c r="D7" s="41">
        <v>23792.356565661728</v>
      </c>
      <c r="E7" s="49">
        <v>437.99999999999699</v>
      </c>
      <c r="F7" s="13">
        <f>B7/E7</f>
        <v>52.630511928978947</v>
      </c>
      <c r="G7" s="13">
        <f>C7/E7</f>
        <v>50.940575077907923</v>
      </c>
      <c r="H7" s="47">
        <f>D7/E7</f>
        <v>54.320448780049979</v>
      </c>
    </row>
    <row r="8" spans="1:12" x14ac:dyDescent="0.25">
      <c r="A8" s="40">
        <v>2019</v>
      </c>
      <c r="B8" s="41">
        <v>24024.524855578609</v>
      </c>
      <c r="C8" s="41">
        <v>23137.387912515202</v>
      </c>
      <c r="D8" s="41">
        <v>24911.661798642017</v>
      </c>
      <c r="E8" s="49">
        <v>437.99999999999699</v>
      </c>
      <c r="F8" s="13">
        <f t="shared" ref="F8:F16" si="0">B8/E8</f>
        <v>54.850513368901311</v>
      </c>
      <c r="G8" s="13">
        <f t="shared" ref="G8:G16" si="1">C8/E8</f>
        <v>52.825086558254249</v>
      </c>
      <c r="H8" s="47">
        <f t="shared" ref="H8:H16" si="2">D8/E8</f>
        <v>56.875940179548373</v>
      </c>
    </row>
    <row r="9" spans="1:12" x14ac:dyDescent="0.25">
      <c r="A9" s="40">
        <v>2020</v>
      </c>
      <c r="B9" s="41">
        <v>25340.857520189718</v>
      </c>
      <c r="C9" s="41">
        <v>24785.288940858736</v>
      </c>
      <c r="D9" s="41">
        <v>25896.426099520701</v>
      </c>
      <c r="E9" s="49">
        <v>439.19999999999698</v>
      </c>
      <c r="F9" s="13">
        <f t="shared" si="0"/>
        <v>57.697763024111779</v>
      </c>
      <c r="G9" s="13">
        <f t="shared" si="1"/>
        <v>56.432807242392776</v>
      </c>
      <c r="H9" s="47">
        <f t="shared" si="2"/>
        <v>58.962718805830782</v>
      </c>
    </row>
    <row r="10" spans="1:12" x14ac:dyDescent="0.25">
      <c r="A10" s="40">
        <v>2021</v>
      </c>
      <c r="B10" s="41">
        <v>25915.337524324481</v>
      </c>
      <c r="C10" s="41">
        <v>25339.058461815177</v>
      </c>
      <c r="D10" s="41">
        <v>26491.616586833785</v>
      </c>
      <c r="E10" s="49">
        <v>437.99999999999699</v>
      </c>
      <c r="F10" s="13">
        <f t="shared" si="0"/>
        <v>59.167437270147623</v>
      </c>
      <c r="G10" s="13">
        <f t="shared" si="1"/>
        <v>57.851731647980252</v>
      </c>
      <c r="H10" s="47">
        <f t="shared" si="2"/>
        <v>60.483142892314994</v>
      </c>
    </row>
    <row r="11" spans="1:12" x14ac:dyDescent="0.25">
      <c r="A11" s="40">
        <v>2022</v>
      </c>
      <c r="B11" s="41">
        <v>26468.246761452057</v>
      </c>
      <c r="C11" s="41">
        <v>25956.526527888549</v>
      </c>
      <c r="D11" s="41">
        <v>26979.966995015566</v>
      </c>
      <c r="E11" s="49">
        <v>437.99999999999699</v>
      </c>
      <c r="F11" s="13">
        <f t="shared" si="0"/>
        <v>60.429787126603287</v>
      </c>
      <c r="G11" s="13">
        <f t="shared" si="1"/>
        <v>59.261476091070158</v>
      </c>
      <c r="H11" s="47">
        <f t="shared" si="2"/>
        <v>61.598098162136417</v>
      </c>
    </row>
    <row r="12" spans="1:12" x14ac:dyDescent="0.25">
      <c r="A12" s="40">
        <v>2023</v>
      </c>
      <c r="B12" s="41">
        <v>28510.192431628704</v>
      </c>
      <c r="C12" s="41">
        <v>27859.740875264688</v>
      </c>
      <c r="D12" s="41">
        <v>29160.64398799272</v>
      </c>
      <c r="E12" s="49">
        <v>437.99999999999699</v>
      </c>
      <c r="F12" s="13">
        <f t="shared" si="0"/>
        <v>65.091763542531737</v>
      </c>
      <c r="G12" s="13">
        <f t="shared" si="1"/>
        <v>63.606714327088767</v>
      </c>
      <c r="H12" s="47">
        <f t="shared" si="2"/>
        <v>66.576812757974707</v>
      </c>
    </row>
    <row r="13" spans="1:12" x14ac:dyDescent="0.25">
      <c r="A13" s="40">
        <v>2024</v>
      </c>
      <c r="B13" s="41">
        <v>28896.324198159564</v>
      </c>
      <c r="C13" s="41">
        <v>28501.172203644179</v>
      </c>
      <c r="D13" s="41">
        <v>29291.476192674949</v>
      </c>
      <c r="E13" s="49">
        <v>439.19999999999698</v>
      </c>
      <c r="F13" s="13">
        <f t="shared" si="0"/>
        <v>65.793087882877415</v>
      </c>
      <c r="G13" s="13">
        <f t="shared" si="1"/>
        <v>64.893379334345113</v>
      </c>
      <c r="H13" s="47">
        <f t="shared" si="2"/>
        <v>66.692796431409718</v>
      </c>
    </row>
    <row r="14" spans="1:12" x14ac:dyDescent="0.25">
      <c r="A14" s="40">
        <v>2025</v>
      </c>
      <c r="B14" s="41">
        <v>26646.421505141712</v>
      </c>
      <c r="C14" s="41">
        <v>26299.75742086838</v>
      </c>
      <c r="D14" s="41">
        <v>26993.085589415045</v>
      </c>
      <c r="E14" s="49">
        <v>437.99999999999699</v>
      </c>
      <c r="F14" s="13">
        <f t="shared" si="0"/>
        <v>60.836578778862773</v>
      </c>
      <c r="G14" s="13">
        <f t="shared" si="1"/>
        <v>60.045108266823199</v>
      </c>
      <c r="H14" s="47">
        <f t="shared" si="2"/>
        <v>61.628049290902354</v>
      </c>
    </row>
    <row r="15" spans="1:12" x14ac:dyDescent="0.25">
      <c r="A15" s="40">
        <v>2026</v>
      </c>
      <c r="B15" s="41">
        <v>27802.681650345912</v>
      </c>
      <c r="C15" s="41">
        <v>27150.888726102421</v>
      </c>
      <c r="D15" s="41">
        <v>28454.474574589403</v>
      </c>
      <c r="E15" s="49">
        <v>437.99999999999699</v>
      </c>
      <c r="F15" s="13">
        <f t="shared" si="0"/>
        <v>63.476442124077863</v>
      </c>
      <c r="G15" s="13">
        <f t="shared" si="1"/>
        <v>61.988330424891799</v>
      </c>
      <c r="H15" s="47">
        <f t="shared" si="2"/>
        <v>64.964553823263927</v>
      </c>
    </row>
    <row r="16" spans="1:12" x14ac:dyDescent="0.25">
      <c r="A16" s="40">
        <v>2027</v>
      </c>
      <c r="B16" s="41">
        <v>26941.913892695855</v>
      </c>
      <c r="C16" s="41">
        <v>26149.421905765485</v>
      </c>
      <c r="D16" s="41">
        <v>27734.405879626225</v>
      </c>
      <c r="E16" s="49">
        <v>437.99999999999699</v>
      </c>
      <c r="F16" s="13">
        <f t="shared" si="0"/>
        <v>61.511218933095982</v>
      </c>
      <c r="G16" s="13">
        <f t="shared" si="1"/>
        <v>59.701876497181885</v>
      </c>
      <c r="H16" s="47">
        <f t="shared" si="2"/>
        <v>63.320561369010079</v>
      </c>
      <c r="L16" s="15"/>
    </row>
    <row r="17" spans="1:12" s="16" customFormat="1" x14ac:dyDescent="0.25">
      <c r="A17" s="21" t="s">
        <v>5</v>
      </c>
      <c r="B17" s="44">
        <f>+NPV(6.49%,B7:B16)</f>
        <v>187720.22228104476</v>
      </c>
      <c r="C17" s="44">
        <f>+NPV(6.49%,C7:C16)</f>
        <v>183258.20358776738</v>
      </c>
      <c r="D17" s="44">
        <f>+NPV(6.49%,D7:D16)</f>
        <v>192182.24097432219</v>
      </c>
      <c r="E17" s="50">
        <f>+NPV(6.49%,E7:E16)</f>
        <v>3151.9480825966484</v>
      </c>
      <c r="F17" s="44"/>
      <c r="G17" s="44"/>
      <c r="H17" s="48"/>
      <c r="L17" s="29"/>
    </row>
    <row r="18" spans="1:12" x14ac:dyDescent="0.25">
      <c r="A18" s="20" t="s">
        <v>18</v>
      </c>
      <c r="B18" s="45">
        <f>B17/E17</f>
        <v>59.556889060937976</v>
      </c>
      <c r="C18" s="45">
        <f>C17/E17</f>
        <v>58.141250675929598</v>
      </c>
      <c r="D18" s="45">
        <f>D17/E17</f>
        <v>60.972527445946376</v>
      </c>
      <c r="F18" s="45"/>
    </row>
    <row r="20" spans="1:12" x14ac:dyDescent="0.25">
      <c r="A20" s="39" t="s">
        <v>11</v>
      </c>
      <c r="B20" s="37"/>
      <c r="C20" s="37"/>
      <c r="D20" s="37"/>
      <c r="F20" s="37"/>
      <c r="G20" s="37"/>
    </row>
    <row r="21" spans="1:12" x14ac:dyDescent="0.25">
      <c r="A21" s="39" t="s">
        <v>19</v>
      </c>
      <c r="B21" s="37"/>
      <c r="C21" s="37"/>
      <c r="D21" s="37"/>
      <c r="F21" s="37"/>
      <c r="G21" s="37"/>
    </row>
    <row r="22" spans="1:12" x14ac:dyDescent="0.25">
      <c r="B22" s="25" t="s">
        <v>10</v>
      </c>
      <c r="C22" s="42" t="s">
        <v>20</v>
      </c>
      <c r="D22" s="30" t="s">
        <v>21</v>
      </c>
      <c r="F22" s="37"/>
      <c r="G22" s="37"/>
    </row>
    <row r="23" spans="1:12" x14ac:dyDescent="0.25">
      <c r="B23" s="25" t="s">
        <v>26</v>
      </c>
      <c r="C23" s="25" t="s">
        <v>26</v>
      </c>
      <c r="D23" s="25" t="s">
        <v>26</v>
      </c>
      <c r="E23" s="14" t="s">
        <v>14</v>
      </c>
      <c r="F23" s="42" t="s">
        <v>10</v>
      </c>
      <c r="G23" s="42" t="s">
        <v>20</v>
      </c>
      <c r="H23" s="14" t="s">
        <v>21</v>
      </c>
    </row>
    <row r="24" spans="1:12" x14ac:dyDescent="0.25">
      <c r="B24" s="25" t="s">
        <v>17</v>
      </c>
      <c r="C24" s="25" t="s">
        <v>17</v>
      </c>
      <c r="D24" s="25" t="s">
        <v>17</v>
      </c>
      <c r="E24" s="14" t="s">
        <v>9</v>
      </c>
      <c r="F24" s="42" t="s">
        <v>2</v>
      </c>
      <c r="G24" s="42" t="s">
        <v>2</v>
      </c>
      <c r="H24" s="46" t="s">
        <v>2</v>
      </c>
    </row>
    <row r="25" spans="1:12" x14ac:dyDescent="0.25">
      <c r="B25" s="25" t="s">
        <v>3</v>
      </c>
      <c r="C25" s="25" t="s">
        <v>3</v>
      </c>
      <c r="D25" s="25" t="s">
        <v>3</v>
      </c>
      <c r="E25" s="14" t="s">
        <v>0</v>
      </c>
      <c r="F25" s="42" t="s">
        <v>4</v>
      </c>
      <c r="G25" s="42" t="s">
        <v>4</v>
      </c>
      <c r="H25" s="46" t="s">
        <v>4</v>
      </c>
    </row>
    <row r="26" spans="1:12" x14ac:dyDescent="0.25">
      <c r="A26" s="40">
        <v>2018</v>
      </c>
      <c r="B26" s="41">
        <v>6562.8389982187073</v>
      </c>
      <c r="C26" s="41">
        <v>5965.9294415254262</v>
      </c>
      <c r="D26" s="41">
        <v>7159.7485549119883</v>
      </c>
      <c r="E26" s="49">
        <v>142.72904700000001</v>
      </c>
      <c r="F26" s="13">
        <f>B26/E26</f>
        <v>45.981102909057519</v>
      </c>
      <c r="G26" s="13">
        <f>C26/E26</f>
        <v>41.798986029279838</v>
      </c>
      <c r="H26" s="47">
        <f>D26/E26</f>
        <v>50.163219788835193</v>
      </c>
    </row>
    <row r="27" spans="1:12" x14ac:dyDescent="0.25">
      <c r="A27" s="40">
        <v>2019</v>
      </c>
      <c r="B27" s="41">
        <v>6886.0324808665318</v>
      </c>
      <c r="C27" s="41">
        <v>6176.191190588579</v>
      </c>
      <c r="D27" s="41">
        <v>7595.8737711444846</v>
      </c>
      <c r="E27" s="49">
        <v>142.72899799999999</v>
      </c>
      <c r="F27" s="13">
        <f t="shared" ref="F27:F35" si="3">B27/E27</f>
        <v>48.245504258822947</v>
      </c>
      <c r="G27" s="13">
        <f t="shared" ref="G27:G35" si="4">C27/E27</f>
        <v>43.272154062123938</v>
      </c>
      <c r="H27" s="47">
        <f t="shared" ref="H27:H35" si="5">D27/E27</f>
        <v>53.218854455521964</v>
      </c>
    </row>
    <row r="28" spans="1:12" x14ac:dyDescent="0.25">
      <c r="A28" s="40">
        <v>2020</v>
      </c>
      <c r="B28" s="41">
        <v>7459.3236042970093</v>
      </c>
      <c r="C28" s="41">
        <v>7067.3963503593113</v>
      </c>
      <c r="D28" s="41">
        <v>7851.2508582347073</v>
      </c>
      <c r="E28" s="49">
        <v>142.72896299999999</v>
      </c>
      <c r="F28" s="13">
        <f t="shared" si="3"/>
        <v>52.262157921633673</v>
      </c>
      <c r="G28" s="13">
        <f t="shared" si="4"/>
        <v>49.516203311582331</v>
      </c>
      <c r="H28" s="47">
        <f t="shared" si="5"/>
        <v>55.008112531685022</v>
      </c>
    </row>
    <row r="29" spans="1:12" x14ac:dyDescent="0.25">
      <c r="A29" s="40">
        <v>2021</v>
      </c>
      <c r="B29" s="41">
        <v>7357.8624507371569</v>
      </c>
      <c r="C29" s="41">
        <v>6837.574604428024</v>
      </c>
      <c r="D29" s="41">
        <v>7878.1502970462898</v>
      </c>
      <c r="E29" s="49">
        <v>142.729074</v>
      </c>
      <c r="F29" s="13">
        <f t="shared" si="3"/>
        <v>51.551251924587959</v>
      </c>
      <c r="G29" s="13">
        <f t="shared" si="4"/>
        <v>47.905969069959944</v>
      </c>
      <c r="H29" s="47">
        <f t="shared" si="5"/>
        <v>55.196534779215973</v>
      </c>
    </row>
    <row r="30" spans="1:12" x14ac:dyDescent="0.25">
      <c r="A30" s="40">
        <v>2022</v>
      </c>
      <c r="B30" s="41">
        <v>7810.1390235379804</v>
      </c>
      <c r="C30" s="41">
        <v>7382.1000437929179</v>
      </c>
      <c r="D30" s="41">
        <v>8238.1780032830429</v>
      </c>
      <c r="E30" s="49">
        <v>142.72903600000001</v>
      </c>
      <c r="F30" s="13">
        <f t="shared" si="3"/>
        <v>54.720043254113897</v>
      </c>
      <c r="G30" s="13">
        <f t="shared" si="4"/>
        <v>51.721081082569057</v>
      </c>
      <c r="H30" s="47">
        <f t="shared" si="5"/>
        <v>57.719005425658743</v>
      </c>
    </row>
    <row r="31" spans="1:12" x14ac:dyDescent="0.25">
      <c r="A31" s="40">
        <v>2023</v>
      </c>
      <c r="B31" s="41">
        <v>8526.228394453181</v>
      </c>
      <c r="C31" s="41">
        <v>7949.1255783579545</v>
      </c>
      <c r="D31" s="41">
        <v>9103.3312105484074</v>
      </c>
      <c r="E31" s="49">
        <v>142.728996</v>
      </c>
      <c r="F31" s="13">
        <f t="shared" si="3"/>
        <v>59.737184688479005</v>
      </c>
      <c r="G31" s="13">
        <f t="shared" si="4"/>
        <v>55.693837980601749</v>
      </c>
      <c r="H31" s="47">
        <f t="shared" si="5"/>
        <v>63.780531396356267</v>
      </c>
    </row>
    <row r="32" spans="1:12" x14ac:dyDescent="0.25">
      <c r="A32" s="40">
        <v>2024</v>
      </c>
      <c r="B32" s="41">
        <v>8143.6140160910436</v>
      </c>
      <c r="C32" s="41">
        <v>7361.2162187332287</v>
      </c>
      <c r="D32" s="41">
        <v>8926.0118134488584</v>
      </c>
      <c r="E32" s="49">
        <v>142.56130899999999</v>
      </c>
      <c r="F32" s="13">
        <f t="shared" si="3"/>
        <v>57.123591760026869</v>
      </c>
      <c r="G32" s="13">
        <f t="shared" si="4"/>
        <v>51.635442115176069</v>
      </c>
      <c r="H32" s="47">
        <f t="shared" si="5"/>
        <v>62.611741404877662</v>
      </c>
    </row>
    <row r="33" spans="1:8" x14ac:dyDescent="0.25">
      <c r="A33" s="40">
        <v>2025</v>
      </c>
      <c r="B33" s="41">
        <v>7801.6769098973018</v>
      </c>
      <c r="C33" s="41">
        <v>7355.464267636009</v>
      </c>
      <c r="D33" s="41">
        <v>8247.8895521585946</v>
      </c>
      <c r="E33" s="49">
        <v>142.72898499999999</v>
      </c>
      <c r="F33" s="13">
        <f t="shared" si="3"/>
        <v>54.660774823679311</v>
      </c>
      <c r="G33" s="13">
        <f t="shared" si="4"/>
        <v>51.534481714670704</v>
      </c>
      <c r="H33" s="47">
        <f t="shared" si="5"/>
        <v>57.787067932687918</v>
      </c>
    </row>
    <row r="34" spans="1:8" x14ac:dyDescent="0.25">
      <c r="A34" s="40">
        <v>2026</v>
      </c>
      <c r="B34" s="41">
        <v>7730.1573143133428</v>
      </c>
      <c r="C34" s="41">
        <v>6782.8349045534269</v>
      </c>
      <c r="D34" s="41">
        <v>8677.4797240732587</v>
      </c>
      <c r="E34" s="49">
        <v>142.72901100000001</v>
      </c>
      <c r="F34" s="13">
        <f t="shared" si="3"/>
        <v>54.159678261298552</v>
      </c>
      <c r="G34" s="13">
        <f t="shared" si="4"/>
        <v>47.522468326733005</v>
      </c>
      <c r="H34" s="47">
        <f t="shared" si="5"/>
        <v>60.796888195864106</v>
      </c>
    </row>
    <row r="35" spans="1:8" s="15" customFormat="1" x14ac:dyDescent="0.25">
      <c r="A35" s="54">
        <v>2027</v>
      </c>
      <c r="B35" s="55">
        <v>7534.8416277189972</v>
      </c>
      <c r="C35" s="55">
        <v>6434.2834613578161</v>
      </c>
      <c r="D35" s="55">
        <v>8635.3997940801783</v>
      </c>
      <c r="E35" s="56">
        <v>142.235432</v>
      </c>
      <c r="F35" s="57">
        <f t="shared" si="3"/>
        <v>52.974434863171062</v>
      </c>
      <c r="G35" s="57">
        <f t="shared" si="4"/>
        <v>45.23685393213286</v>
      </c>
      <c r="H35" s="58">
        <f t="shared" si="5"/>
        <v>60.712015794209265</v>
      </c>
    </row>
    <row r="36" spans="1:8" x14ac:dyDescent="0.25">
      <c r="A36" s="20" t="s">
        <v>5</v>
      </c>
      <c r="B36" s="51">
        <f>+NPV(6.49%,B26:B35)</f>
        <v>54052.104801121495</v>
      </c>
      <c r="C36" s="51">
        <f>+NPV(6.49%,C26:C35)</f>
        <v>49529.796243009303</v>
      </c>
      <c r="D36" s="51">
        <f>+NPV(6.49%,D26:D35)</f>
        <v>58574.413359233695</v>
      </c>
      <c r="E36" s="52">
        <f>+NPV(6.49%,E26:E35)</f>
        <v>1026.1638097251785</v>
      </c>
      <c r="F36" s="51"/>
      <c r="G36" s="51"/>
      <c r="H36" s="53"/>
    </row>
    <row r="37" spans="1:8" x14ac:dyDescent="0.25">
      <c r="A37" s="20" t="s">
        <v>18</v>
      </c>
      <c r="B37" s="45">
        <f>B36/E36</f>
        <v>52.67395350416561</v>
      </c>
      <c r="C37" s="45">
        <f>C36/E36</f>
        <v>48.266948974037682</v>
      </c>
      <c r="D37" s="45">
        <f>D36/E36</f>
        <v>57.080958034293545</v>
      </c>
      <c r="F37" s="45"/>
      <c r="G37" s="37"/>
    </row>
    <row r="38" spans="1:8" x14ac:dyDescent="0.25">
      <c r="B38" s="37"/>
      <c r="C38" s="37"/>
      <c r="D38" s="37"/>
      <c r="F38" s="37"/>
      <c r="G38" s="37"/>
    </row>
    <row r="40" spans="1:8" x14ac:dyDescent="0.25">
      <c r="A40" s="38" t="s">
        <v>27</v>
      </c>
    </row>
  </sheetData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2"/>
  <sheetViews>
    <sheetView zoomScale="70" zoomScaleNormal="70" workbookViewId="0">
      <selection activeCell="A18" sqref="A18"/>
    </sheetView>
  </sheetViews>
  <sheetFormatPr defaultRowHeight="15" x14ac:dyDescent="0.25"/>
  <cols>
    <col min="1" max="1" width="40.42578125" style="2" bestFit="1" customWidth="1"/>
    <col min="2" max="2" width="21.5703125" style="3" bestFit="1" customWidth="1"/>
    <col min="3" max="3" width="5" style="3" customWidth="1"/>
    <col min="4" max="4" width="14.28515625" style="3" bestFit="1" customWidth="1"/>
    <col min="5" max="5" width="13.42578125" style="3" bestFit="1" customWidth="1"/>
    <col min="6" max="6" width="4.5703125" style="3" customWidth="1"/>
    <col min="7" max="8" width="15.140625" style="3" bestFit="1" customWidth="1"/>
    <col min="9" max="9" width="9.140625" style="2"/>
    <col min="10" max="10" width="12.7109375" style="3" customWidth="1"/>
    <col min="11" max="11" width="14.85546875" style="3" customWidth="1"/>
    <col min="12" max="16384" width="9.140625" style="3"/>
  </cols>
  <sheetData>
    <row r="1" spans="1:8" x14ac:dyDescent="0.25">
      <c r="A1" s="18" t="s">
        <v>11</v>
      </c>
    </row>
    <row r="2" spans="1:8" x14ac:dyDescent="0.25">
      <c r="A2" s="18" t="s">
        <v>12</v>
      </c>
    </row>
    <row r="3" spans="1:8" x14ac:dyDescent="0.25">
      <c r="A3" s="18"/>
      <c r="B3" s="7" t="s">
        <v>23</v>
      </c>
    </row>
    <row r="4" spans="1:8" x14ac:dyDescent="0.25">
      <c r="B4" s="7" t="s">
        <v>22</v>
      </c>
      <c r="D4" s="7" t="s">
        <v>14</v>
      </c>
      <c r="E4" s="7" t="s">
        <v>2</v>
      </c>
    </row>
    <row r="5" spans="1:8" x14ac:dyDescent="0.25">
      <c r="B5" s="7" t="s">
        <v>24</v>
      </c>
      <c r="D5" s="7" t="s">
        <v>1</v>
      </c>
      <c r="E5" s="7" t="s">
        <v>7</v>
      </c>
      <c r="G5" s="7"/>
      <c r="H5" s="7"/>
    </row>
    <row r="6" spans="1:8" x14ac:dyDescent="0.25">
      <c r="B6" s="7" t="s">
        <v>3</v>
      </c>
      <c r="D6" s="7" t="s">
        <v>0</v>
      </c>
      <c r="E6" s="7" t="s">
        <v>4</v>
      </c>
      <c r="G6" s="7"/>
      <c r="H6" s="7"/>
    </row>
    <row r="7" spans="1:8" x14ac:dyDescent="0.25">
      <c r="A7" s="19">
        <v>2018</v>
      </c>
      <c r="B7" s="9">
        <v>23052.164224892622</v>
      </c>
      <c r="D7" s="7">
        <v>437.99999999999699</v>
      </c>
      <c r="E7" s="13">
        <v>52.630511928978947</v>
      </c>
      <c r="G7" s="11"/>
      <c r="H7" s="9"/>
    </row>
    <row r="8" spans="1:8" x14ac:dyDescent="0.25">
      <c r="A8" s="19">
        <v>2019</v>
      </c>
      <c r="B8" s="9">
        <v>24024.524855578609</v>
      </c>
      <c r="D8" s="7">
        <v>437.99999999999699</v>
      </c>
      <c r="E8" s="13">
        <v>54.850513368901311</v>
      </c>
      <c r="G8" s="11"/>
      <c r="H8" s="9"/>
    </row>
    <row r="9" spans="1:8" x14ac:dyDescent="0.25">
      <c r="A9" s="19">
        <v>2020</v>
      </c>
      <c r="B9" s="9">
        <v>25340.857520189718</v>
      </c>
      <c r="D9" s="7">
        <v>439.19999999999698</v>
      </c>
      <c r="E9" s="13">
        <v>57.697763024111779</v>
      </c>
      <c r="G9" s="11"/>
      <c r="H9" s="9"/>
    </row>
    <row r="10" spans="1:8" x14ac:dyDescent="0.25">
      <c r="A10" s="19">
        <v>2021</v>
      </c>
      <c r="B10" s="9">
        <v>25915.337524324481</v>
      </c>
      <c r="D10" s="7">
        <v>437.99999999999699</v>
      </c>
      <c r="E10" s="13">
        <v>59.167437270147623</v>
      </c>
      <c r="G10" s="11"/>
      <c r="H10" s="9"/>
    </row>
    <row r="11" spans="1:8" x14ac:dyDescent="0.25">
      <c r="A11" s="19">
        <v>2022</v>
      </c>
      <c r="B11" s="9">
        <v>26468.246761452057</v>
      </c>
      <c r="D11" s="7">
        <v>437.99999999999699</v>
      </c>
      <c r="E11" s="13">
        <v>60.429787126603287</v>
      </c>
      <c r="G11" s="11"/>
      <c r="H11" s="9"/>
    </row>
    <row r="12" spans="1:8" x14ac:dyDescent="0.25">
      <c r="A12" s="19">
        <v>2023</v>
      </c>
      <c r="B12" s="9">
        <v>28510.192431628704</v>
      </c>
      <c r="D12" s="7">
        <v>437.99999999999699</v>
      </c>
      <c r="E12" s="13">
        <v>65.091763542531737</v>
      </c>
      <c r="F12" s="12"/>
      <c r="G12" s="11"/>
      <c r="H12" s="9"/>
    </row>
    <row r="13" spans="1:8" x14ac:dyDescent="0.25">
      <c r="A13" s="19">
        <v>2024</v>
      </c>
      <c r="B13" s="9">
        <v>28896.324198159564</v>
      </c>
      <c r="D13" s="7">
        <v>439.19999999999698</v>
      </c>
      <c r="E13" s="13">
        <v>65.793087882877415</v>
      </c>
      <c r="G13" s="11"/>
      <c r="H13" s="9"/>
    </row>
    <row r="14" spans="1:8" x14ac:dyDescent="0.25">
      <c r="A14" s="19">
        <v>2025</v>
      </c>
      <c r="B14" s="9">
        <v>26646.421505141712</v>
      </c>
      <c r="D14" s="7">
        <v>437.99999999999699</v>
      </c>
      <c r="E14" s="13">
        <v>60.836578778862773</v>
      </c>
      <c r="G14" s="11"/>
      <c r="H14" s="9"/>
    </row>
    <row r="15" spans="1:8" x14ac:dyDescent="0.25">
      <c r="A15" s="19">
        <v>2026</v>
      </c>
      <c r="B15" s="9">
        <v>27802.681650345912</v>
      </c>
      <c r="D15" s="7">
        <v>437.99999999999699</v>
      </c>
      <c r="E15" s="13">
        <v>63.476442124077863</v>
      </c>
      <c r="G15" s="11"/>
      <c r="H15" s="9"/>
    </row>
    <row r="16" spans="1:8" x14ac:dyDescent="0.25">
      <c r="A16" s="19">
        <v>2027</v>
      </c>
      <c r="B16" s="9">
        <v>26941.913892695855</v>
      </c>
      <c r="D16" s="7">
        <v>437.99999999999699</v>
      </c>
      <c r="E16" s="13">
        <v>61.511218933095982</v>
      </c>
      <c r="G16" s="11"/>
      <c r="H16" s="9"/>
    </row>
    <row r="17" spans="1:11" s="16" customFormat="1" x14ac:dyDescent="0.25">
      <c r="A17" s="21" t="s">
        <v>5</v>
      </c>
      <c r="B17" s="22">
        <f>+NPV(6.49%,B7:B16)</f>
        <v>187720.22228104476</v>
      </c>
      <c r="D17" s="17">
        <f>+NPV(6.49%,D7:D16)</f>
        <v>3151.9480825966484</v>
      </c>
      <c r="E17" s="23">
        <f>+NPV(6.49%,E7:E16)</f>
        <v>428.33801087667428</v>
      </c>
      <c r="F17" s="23"/>
      <c r="G17" s="23"/>
      <c r="H17" s="24"/>
      <c r="I17" s="34"/>
    </row>
    <row r="18" spans="1:11" x14ac:dyDescent="0.25">
      <c r="A18" s="20" t="s">
        <v>6</v>
      </c>
      <c r="B18" s="9"/>
      <c r="D18" s="60">
        <f>+B17/D17</f>
        <v>59.556889060937976</v>
      </c>
      <c r="E18" s="43"/>
      <c r="G18" s="8"/>
      <c r="H18" s="5"/>
    </row>
    <row r="19" spans="1:11" x14ac:dyDescent="0.25">
      <c r="A19" s="19"/>
      <c r="B19" s="9"/>
      <c r="D19" s="7"/>
      <c r="E19" s="6"/>
      <c r="G19" s="8"/>
      <c r="H19" s="5"/>
    </row>
    <row r="22" spans="1:11" x14ac:dyDescent="0.25">
      <c r="A22" s="18" t="s">
        <v>11</v>
      </c>
    </row>
    <row r="23" spans="1:11" x14ac:dyDescent="0.25">
      <c r="A23" s="18" t="s">
        <v>13</v>
      </c>
    </row>
    <row r="24" spans="1:11" x14ac:dyDescent="0.25">
      <c r="A24" s="18"/>
      <c r="B24" s="7" t="s">
        <v>23</v>
      </c>
      <c r="J24" s="29"/>
      <c r="K24" s="29"/>
    </row>
    <row r="25" spans="1:11" x14ac:dyDescent="0.25">
      <c r="B25" s="7" t="s">
        <v>22</v>
      </c>
      <c r="D25" s="26" t="s">
        <v>14</v>
      </c>
      <c r="E25" s="7" t="s">
        <v>2</v>
      </c>
      <c r="J25" s="30"/>
      <c r="K25" s="30"/>
    </row>
    <row r="26" spans="1:11" x14ac:dyDescent="0.25">
      <c r="B26" s="7" t="s">
        <v>25</v>
      </c>
      <c r="D26" s="26" t="s">
        <v>9</v>
      </c>
      <c r="E26" s="7" t="s">
        <v>8</v>
      </c>
      <c r="G26" s="7"/>
      <c r="H26" s="7"/>
      <c r="J26" s="30"/>
      <c r="K26" s="30"/>
    </row>
    <row r="27" spans="1:11" x14ac:dyDescent="0.25">
      <c r="B27" s="7" t="s">
        <v>3</v>
      </c>
      <c r="D27" s="26" t="s">
        <v>0</v>
      </c>
      <c r="E27" s="7" t="s">
        <v>4</v>
      </c>
      <c r="G27" s="7"/>
      <c r="H27" s="7"/>
      <c r="J27" s="30"/>
      <c r="K27" s="30"/>
    </row>
    <row r="28" spans="1:11" x14ac:dyDescent="0.25">
      <c r="A28" s="19">
        <v>2018</v>
      </c>
      <c r="B28" s="9">
        <v>6562.8389982187073</v>
      </c>
      <c r="D28" s="27">
        <v>142.72904700000001</v>
      </c>
      <c r="E28" s="10">
        <v>45.981102909057519</v>
      </c>
      <c r="G28" s="11"/>
      <c r="H28" s="9"/>
      <c r="J28" s="27"/>
      <c r="K28" s="31"/>
    </row>
    <row r="29" spans="1:11" x14ac:dyDescent="0.25">
      <c r="A29" s="19">
        <v>2019</v>
      </c>
      <c r="B29" s="9">
        <v>6886.0324808665318</v>
      </c>
      <c r="D29" s="27">
        <v>142.72899799999999</v>
      </c>
      <c r="E29" s="10">
        <v>48.245504258822947</v>
      </c>
      <c r="G29" s="11"/>
      <c r="H29" s="9"/>
      <c r="J29" s="27"/>
      <c r="K29" s="31"/>
    </row>
    <row r="30" spans="1:11" x14ac:dyDescent="0.25">
      <c r="A30" s="19">
        <v>2020</v>
      </c>
      <c r="B30" s="9">
        <v>7459.3236042970093</v>
      </c>
      <c r="D30" s="27">
        <v>142.72896299999999</v>
      </c>
      <c r="E30" s="10">
        <v>52.262157921633673</v>
      </c>
      <c r="G30" s="11"/>
      <c r="H30" s="9"/>
      <c r="J30" s="27"/>
      <c r="K30" s="31"/>
    </row>
    <row r="31" spans="1:11" x14ac:dyDescent="0.25">
      <c r="A31" s="19">
        <v>2021</v>
      </c>
      <c r="B31" s="9">
        <v>7357.8624507371569</v>
      </c>
      <c r="D31" s="27">
        <v>142.729074</v>
      </c>
      <c r="E31" s="10">
        <v>51.551251924587959</v>
      </c>
      <c r="G31" s="11"/>
      <c r="H31" s="9"/>
      <c r="J31" s="27"/>
      <c r="K31" s="31"/>
    </row>
    <row r="32" spans="1:11" x14ac:dyDescent="0.25">
      <c r="A32" s="19">
        <v>2022</v>
      </c>
      <c r="B32" s="9">
        <v>7810.1390235379804</v>
      </c>
      <c r="D32" s="27">
        <v>142.72903600000001</v>
      </c>
      <c r="E32" s="10">
        <v>54.720043254113897</v>
      </c>
      <c r="G32" s="11"/>
      <c r="H32" s="9"/>
      <c r="J32" s="27"/>
      <c r="K32" s="31"/>
    </row>
    <row r="33" spans="1:11" x14ac:dyDescent="0.25">
      <c r="A33" s="19">
        <v>2023</v>
      </c>
      <c r="B33" s="9">
        <v>8526.228394453181</v>
      </c>
      <c r="D33" s="27">
        <v>142.728996</v>
      </c>
      <c r="E33" s="10">
        <v>59.737184688479005</v>
      </c>
      <c r="F33" s="12"/>
      <c r="G33" s="11"/>
      <c r="H33" s="9"/>
      <c r="J33" s="27"/>
      <c r="K33" s="31"/>
    </row>
    <row r="34" spans="1:11" x14ac:dyDescent="0.25">
      <c r="A34" s="19">
        <v>2024</v>
      </c>
      <c r="B34" s="9">
        <v>8143.6140160910436</v>
      </c>
      <c r="D34" s="27">
        <v>142.56130899999999</v>
      </c>
      <c r="E34" s="10">
        <v>57.123591760026869</v>
      </c>
      <c r="G34" s="11"/>
      <c r="H34" s="9"/>
      <c r="J34" s="27"/>
      <c r="K34" s="31"/>
    </row>
    <row r="35" spans="1:11" x14ac:dyDescent="0.25">
      <c r="A35" s="19">
        <v>2025</v>
      </c>
      <c r="B35" s="9">
        <v>7801.6769098973018</v>
      </c>
      <c r="D35" s="27">
        <v>142.72898499999999</v>
      </c>
      <c r="E35" s="10">
        <v>54.660774823679311</v>
      </c>
      <c r="G35" s="11"/>
      <c r="H35" s="9"/>
      <c r="J35" s="27"/>
      <c r="K35" s="31"/>
    </row>
    <row r="36" spans="1:11" x14ac:dyDescent="0.25">
      <c r="A36" s="19">
        <v>2026</v>
      </c>
      <c r="B36" s="9">
        <v>7730.1573143133428</v>
      </c>
      <c r="D36" s="27">
        <v>142.72901100000001</v>
      </c>
      <c r="E36" s="10">
        <v>54.159678261298552</v>
      </c>
      <c r="G36" s="11"/>
      <c r="H36" s="9"/>
      <c r="J36" s="27"/>
      <c r="K36" s="31"/>
    </row>
    <row r="37" spans="1:11" x14ac:dyDescent="0.25">
      <c r="A37" s="19">
        <v>2027</v>
      </c>
      <c r="B37" s="9">
        <v>7534.8416277189972</v>
      </c>
      <c r="D37" s="27">
        <v>142.235432</v>
      </c>
      <c r="E37" s="10">
        <v>52.974434863171062</v>
      </c>
      <c r="G37" s="11"/>
      <c r="H37" s="9"/>
      <c r="J37" s="27"/>
      <c r="K37" s="31"/>
    </row>
    <row r="38" spans="1:11" s="16" customFormat="1" x14ac:dyDescent="0.25">
      <c r="A38" s="21" t="s">
        <v>5</v>
      </c>
      <c r="B38" s="22">
        <f>+NPV(6.49%,B28:B37)</f>
        <v>54052.104801121495</v>
      </c>
      <c r="D38" s="17">
        <f>+NPV(6.49%,D28:D37)</f>
        <v>1026.1638097251785</v>
      </c>
      <c r="E38" s="23">
        <f>+NPV(6.49%,E28:E37)</f>
        <v>378.8452987491965</v>
      </c>
      <c r="F38" s="23"/>
      <c r="G38" s="23"/>
      <c r="H38" s="24"/>
      <c r="I38" s="34"/>
      <c r="J38" s="32"/>
      <c r="K38" s="33"/>
    </row>
    <row r="39" spans="1:11" x14ac:dyDescent="0.25">
      <c r="A39" s="20" t="s">
        <v>6</v>
      </c>
      <c r="B39" s="9"/>
      <c r="D39" s="60">
        <f>+B38/D38</f>
        <v>52.67395350416561</v>
      </c>
      <c r="E39" s="43"/>
      <c r="G39" s="8"/>
      <c r="H39" s="5"/>
      <c r="J39" s="28"/>
      <c r="K39" s="28"/>
    </row>
    <row r="42" spans="1:11" x14ac:dyDescent="0.25">
      <c r="A42" s="2" t="s">
        <v>27</v>
      </c>
    </row>
  </sheetData>
  <pageMargins left="0.7" right="0.7" top="0.75" bottom="0.75" header="0.3" footer="0.3"/>
  <pageSetup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09CA43651B6D44DB2E987BE979031C4" ma:contentTypeVersion="13" ma:contentTypeDescription="Create a new document." ma:contentTypeScope="" ma:versionID="1d2c6061b22c416835971d1d5f7588b9">
  <xsd:schema xmlns:xsd="http://www.w3.org/2001/XMLSchema" xmlns:xs="http://www.w3.org/2001/XMLSchema" xmlns:p="http://schemas.microsoft.com/office/2006/metadata/properties" xmlns:ns2="41f3e0a1-4e80-4541-910a-bf1ec6557a72" targetNamespace="http://schemas.microsoft.com/office/2006/metadata/properties" ma:root="true" ma:fieldsID="ae5b8b010e7a0c478bfddd2785b4eb64" ns2:_="">
    <xsd:import namespace="41f3e0a1-4e80-4541-910a-bf1ec6557a72"/>
    <xsd:element name="properties">
      <xsd:complexType>
        <xsd:sequence>
          <xsd:element name="documentManagement">
            <xsd:complexType>
              <xsd:all>
                <xsd:element ref="ns2:IR_Status" minOccurs="0"/>
                <xsd:element ref="ns2:IR_Description" minOccurs="0"/>
                <xsd:element ref="ns2:IR_Filing_Date" minOccurs="0"/>
                <xsd:element ref="ns2:IR_Requester" minOccurs="0"/>
                <xsd:element ref="ns2:IR_x002d_Writer" minOccurs="0"/>
                <xsd:element ref="ns2:IR_Owner" minOccurs="0"/>
                <xsd:element ref="ns2:IR_Received_Date" minOccurs="0"/>
                <xsd:element ref="ns2:IR_Sorting" minOccurs="0"/>
                <xsd:element ref="ns2:IR_Topic" minOccurs="0"/>
                <xsd:element ref="ns2:IR_Subtopic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f3e0a1-4e80-4541-910a-bf1ec6557a72" elementFormDefault="qualified">
    <xsd:import namespace="http://schemas.microsoft.com/office/2006/documentManagement/types"/>
    <xsd:import namespace="http://schemas.microsoft.com/office/infopath/2007/PartnerControls"/>
    <xsd:element name="IR_Status" ma:index="2" nillable="true" ma:displayName="Status_" ma:description="Default is: 02A Writers - Write" ma:list="{b45a5fc1-7f3d-4118-9252-18046df1b90a}" ma:internalName="IR_Status" ma:showField="Title">
      <xsd:simpleType>
        <xsd:restriction base="dms:Lookup"/>
      </xsd:simpleType>
    </xsd:element>
    <xsd:element name="IR_Description" ma:index="3" nillable="true" ma:displayName="IR_Description" ma:internalName="IR_Description">
      <xsd:simpleType>
        <xsd:restriction base="dms:Note">
          <xsd:maxLength value="255"/>
        </xsd:restriction>
      </xsd:simpleType>
    </xsd:element>
    <xsd:element name="IR_Filing_Date" ma:index="4" nillable="true" ma:displayName="IR_Filing_Date" ma:description="Default value to be modified to reflect date the IRs are to be filed" ma:format="DateOnly" ma:internalName="IR_Filing_Date">
      <xsd:simpleType>
        <xsd:restriction base="dms:DateTime"/>
      </xsd:simpleType>
    </xsd:element>
    <xsd:element name="IR_Requester" ma:index="5" nillable="true" ma:displayName="IR_Requester" ma:description="Indicate the Organization that requested the IR when uploading documents or attachments." ma:list="{07b79d5f-e075-49b8-abde-d53636412323}" ma:internalName="IR_Requester" ma:showField="Title">
      <xsd:simpleType>
        <xsd:restriction base="dms:Lookup"/>
      </xsd:simpleType>
    </xsd:element>
    <xsd:element name="IR_x002d_Writer" ma:index="6" nillable="true" ma:displayName="IR_Writer" ma:description="Indicate the Writer when uploading documents or attachments" ma:format="Dropdown" ma:internalName="IR_x002d_Writer">
      <xsd:simpleType>
        <xsd:union memberTypes="dms:Text">
          <xsd:simpleType>
            <xsd:restriction base="dms:Choice">
              <xsd:enumeration value="(select...)"/>
              <xsd:enumeration value="CARY, ROB"/>
              <xsd:enumeration value="CHARLTON, JOHN"/>
              <xsd:enumeration value="CURRY, BRIAN"/>
              <xsd:enumeration value="ELLIS, BILL"/>
              <xsd:enumeration value="FERGUSON, ERIC"/>
              <xsd:enumeration value="GRUS, VOYTEK"/>
              <xsd:enumeration value="KELLY, DAVE"/>
              <xsd:enumeration value="LEFLER, LINDA"/>
              <xsd:enumeration value="MACKILLOP, IAN"/>
              <xsd:enumeration value="MILLIGAN, CHRIS"/>
              <xsd:enumeration value="MILOJEVIC, MILA"/>
              <xsd:enumeration value="PECURICA, DRAGAN"/>
              <xsd:enumeration value="VAN VUREN, ZAK"/>
            </xsd:restriction>
          </xsd:simpleType>
        </xsd:union>
      </xsd:simpleType>
    </xsd:element>
    <xsd:element name="IR_Owner" ma:index="7" nillable="true" ma:displayName="IR_Owner" ma:description="Indicate the Owner when uploading documents or attachments; revise for each proceeding" ma:format="Dropdown" ma:internalName="IR_Owner">
      <xsd:simpleType>
        <xsd:restriction base="dms:Choice">
          <xsd:enumeration value="(select...)"/>
          <xsd:enumeration value="CASEY, PAUL"/>
          <xsd:enumeration value="CURRY, BRIAN"/>
          <xsd:enumeration value="ELLIS, BILL"/>
          <xsd:enumeration value="FERGUSON, ERIC"/>
          <xsd:enumeration value="IRVING, SASHA"/>
          <xsd:enumeration value="PARKER, JENNIFER"/>
        </xsd:restriction>
      </xsd:simpleType>
    </xsd:element>
    <xsd:element name="IR_Received_Date" ma:index="8" nillable="true" ma:displayName="IR_Received_Date" ma:description="Default value to be modified to reflect date the IRs are received" ma:format="DateOnly" ma:internalName="IR_Received_Date">
      <xsd:simpleType>
        <xsd:restriction base="dms:DateTime"/>
      </xsd:simpleType>
    </xsd:element>
    <xsd:element name="IR_Sorting" ma:index="9" nillable="true" ma:displayName="IR_Sorting" ma:default="completed by RA" ma:description="Completed by RA." ma:format="Dropdown" ma:internalName="IR_Sorting">
      <xsd:simpleType>
        <xsd:restriction base="dms:Choice">
          <xsd:enumeration value="completed by RA"/>
          <xsd:enumeration value="01 Received"/>
          <xsd:enumeration value="12 Filed"/>
          <xsd:enumeration value="IR 001-025"/>
          <xsd:enumeration value="IR 026-050"/>
          <xsd:enumeration value="IR 051-075"/>
          <xsd:enumeration value="IR 076-100"/>
          <xsd:enumeration value="IR 101-125"/>
          <xsd:enumeration value="IR 126-150"/>
          <xsd:enumeration value="IR 151-175"/>
          <xsd:enumeration value="IR 176-200"/>
        </xsd:restriction>
      </xsd:simpleType>
    </xsd:element>
    <xsd:element name="IR_Topic" ma:index="10" nillable="true" ma:displayName="IR_Topic" ma:list="{c529b047-0ec8-424a-816e-063d99ea71b7}" ma:internalName="IR_Topic" ma:showField="Title">
      <xsd:simpleType>
        <xsd:restriction base="dms:Lookup"/>
      </xsd:simpleType>
    </xsd:element>
    <xsd:element name="IR_Subtopic" ma:index="11" nillable="true" ma:displayName="IR_Subtopic" ma:list="{1f382bfa-7888-4b77-9bc7-dccb2f111d82}" ma:internalName="IR_Subtopic" ma:showField="Title">
      <xsd:simpleType>
        <xsd:restriction base="dms:Lookup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4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4.xml><?xml version="1.0" encoding="utf-8"?>
<?mso-contentType ?>
<spe:Receivers xmlns:spe="http://schemas.microsoft.com/sharepoint/events"/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R_Requester xmlns="41f3e0a1-4e80-4541-910a-bf1ec6557a72">19</IR_Requester>
    <IR_Topic xmlns="41f3e0a1-4e80-4541-910a-bf1ec6557a72">24</IR_Topic>
    <IR_Sorting xmlns="41f3e0a1-4e80-4541-910a-bf1ec6557a72">completed by RA</IR_Sorting>
    <IR_Description xmlns="41f3e0a1-4e80-4541-910a-bf1ec6557a72" xsi:nil="true"/>
    <IR_Filing_Date xmlns="41f3e0a1-4e80-4541-910a-bf1ec6557a72" xsi:nil="true"/>
    <IR_Status xmlns="41f3e0a1-4e80-4541-910a-bf1ec6557a72">31</IR_Status>
    <IR_Owner xmlns="41f3e0a1-4e80-4541-910a-bf1ec6557a72">FERGUSON, ERIC</IR_Owner>
    <IR_Received_Date xmlns="41f3e0a1-4e80-4541-910a-bf1ec6557a72" xsi:nil="true"/>
    <IR_Subtopic xmlns="41f3e0a1-4e80-4541-910a-bf1ec6557a72">263</IR_Subtopic>
    <IR_x002d_Writer xmlns="41f3e0a1-4e80-4541-910a-bf1ec6557a72">GRUS, VOYTEK</IR_x002d_Writer>
  </documentManagement>
</p:properties>
</file>

<file path=customXml/itemProps1.xml><?xml version="1.0" encoding="utf-8"?>
<ds:datastoreItem xmlns:ds="http://schemas.openxmlformats.org/officeDocument/2006/customXml" ds:itemID="{447476EF-5C2C-4FB9-BD66-60EE369CCD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1f3e0a1-4e80-4541-910a-bf1ec6557a7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7F056D9-D750-4CDD-A7E5-DF5E808376A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945879F-EF09-45B8-B196-ED4FF3FDED1A}">
  <ds:schemaRefs>
    <ds:schemaRef ds:uri="http://schemas.microsoft.com/office/2006/metadata/customXsn"/>
  </ds:schemaRefs>
</ds:datastoreItem>
</file>

<file path=customXml/itemProps4.xml><?xml version="1.0" encoding="utf-8"?>
<ds:datastoreItem xmlns:ds="http://schemas.openxmlformats.org/officeDocument/2006/customXml" ds:itemID="{7827D4B4-260E-4FBA-B3CE-1BE02A60D485}">
  <ds:schemaRefs>
    <ds:schemaRef ds:uri="http://schemas.microsoft.com/sharepoint/events"/>
  </ds:schemaRefs>
</ds:datastoreItem>
</file>

<file path=customXml/itemProps5.xml><?xml version="1.0" encoding="utf-8"?>
<ds:datastoreItem xmlns:ds="http://schemas.openxmlformats.org/officeDocument/2006/customXml" ds:itemID="{60FAEF99-222D-4D81-9461-B0F366923815}">
  <ds:schemaRefs>
    <ds:schemaRef ds:uri="http://purl.org/dc/dcmitype/"/>
    <ds:schemaRef ds:uri="http://purl.org/dc/elements/1.1/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41f3e0a1-4e80-4541-910a-bf1ec6557a72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AC Summary</vt:lpstr>
      <vt:lpstr>ALL Levelized Av Costs</vt:lpstr>
      <vt:lpstr>Mean Avoided Costs</vt:lpstr>
      <vt:lpstr>'AC Summary'!Print_Area</vt:lpstr>
      <vt:lpstr>'ALL Levelized Av Costs'!Print_Area</vt:lpstr>
      <vt:lpstr>'Mean Avoided Costs'!Print_Area</vt:lpstr>
    </vt:vector>
  </TitlesOfParts>
  <Company>Emera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MILOJEVIC, MILA</dc:creator>
  <cp:lastModifiedBy>SUTHERLAND, LAURA</cp:lastModifiedBy>
  <cp:lastPrinted>2015-10-01T14:49:45Z</cp:lastPrinted>
  <dcterms:created xsi:type="dcterms:W3CDTF">2015-01-20T12:56:17Z</dcterms:created>
  <dcterms:modified xsi:type="dcterms:W3CDTF">2015-10-08T18:58:11Z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0x010100809CA43651B6D44DB2E987BE979031C4</vt:lpwstr>
  </property>
  <property fmtid="{D5CDD505-2E9C-101B-9397-08002B2CF9AE}" pid="3" name="Order">
    <vt:r8>8700</vt:r8>
  </property>
</Properties>
</file>